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各学院2021年两大国家基金申报指标" sheetId="1" r:id="rId1"/>
    <sheet name="国家社科基金2021年申报指标任务" sheetId="2" r:id="rId2"/>
    <sheet name="国家自然科学基金2021年申报指标" sheetId="3" r:id="rId3"/>
  </sheets>
  <definedNames/>
  <calcPr fullCalcOnLoad="1"/>
</workbook>
</file>

<file path=xl/sharedStrings.xml><?xml version="1.0" encoding="utf-8"?>
<sst xmlns="http://schemas.openxmlformats.org/spreadsheetml/2006/main" count="92" uniqueCount="52">
  <si>
    <t>假设50%的教师从事社科基金研究</t>
  </si>
  <si>
    <t>100%的教师从事社科基金研究</t>
  </si>
  <si>
    <t>管理</t>
  </si>
  <si>
    <t>经济</t>
  </si>
  <si>
    <t>金融</t>
  </si>
  <si>
    <t>统计</t>
  </si>
  <si>
    <t>会计</t>
  </si>
  <si>
    <t>旅游</t>
  </si>
  <si>
    <t>公管</t>
  </si>
  <si>
    <t>管工</t>
  </si>
  <si>
    <t>国商</t>
  </si>
  <si>
    <t>马院</t>
  </si>
  <si>
    <t>法学</t>
  </si>
  <si>
    <t>人文</t>
  </si>
  <si>
    <t>外语</t>
  </si>
  <si>
    <t>东语</t>
  </si>
  <si>
    <t>艺术</t>
  </si>
  <si>
    <t>合计</t>
  </si>
  <si>
    <t>正高</t>
  </si>
  <si>
    <t>副高</t>
  </si>
  <si>
    <t>具有博士学位的中级</t>
  </si>
  <si>
    <t>未定级博士</t>
  </si>
  <si>
    <t>折算后人员数</t>
  </si>
  <si>
    <t>国家自然在研</t>
  </si>
  <si>
    <t>国家社科在研</t>
  </si>
  <si>
    <t>在研合计</t>
  </si>
  <si>
    <t>可申报人员数</t>
  </si>
  <si>
    <t>2021申报指标数</t>
  </si>
  <si>
    <t>国家社科基金2021年申报指标任务</t>
  </si>
  <si>
    <t>假设50%的教师从事自然基金研究</t>
  </si>
  <si>
    <t>100%的教师从事自然基金研究</t>
  </si>
  <si>
    <t>会计</t>
  </si>
  <si>
    <t>国商</t>
  </si>
  <si>
    <t>食品</t>
  </si>
  <si>
    <t>环境</t>
  </si>
  <si>
    <t>信电</t>
  </si>
  <si>
    <t>信息</t>
  </si>
  <si>
    <t>海洋</t>
  </si>
  <si>
    <t>正高</t>
  </si>
  <si>
    <t>人员合计</t>
  </si>
  <si>
    <t>在研合计</t>
  </si>
  <si>
    <t>2021申报指标数</t>
  </si>
  <si>
    <t>国家自然科学基金2021年申报指标</t>
  </si>
  <si>
    <t>2021社科基金申报指标数</t>
  </si>
  <si>
    <t>2021自然基金申报指标数</t>
  </si>
  <si>
    <t>指标合计</t>
  </si>
  <si>
    <t>2021社科基金申报指标数</t>
  </si>
  <si>
    <t>2021自然基金申报指标数</t>
  </si>
  <si>
    <t>指标合计</t>
  </si>
  <si>
    <t>会计</t>
  </si>
  <si>
    <t>国商</t>
  </si>
  <si>
    <t>各学院2021年两大国家基金申报指标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</si>
</sst>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rgb="FF000000"/>
      <name val="黑体"/>
      <family val="3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b/>
      <sz val="12"/>
      <color theme="1"/>
      <name val="宋体"/>
      <family val="0"/>
    </font>
    <font>
      <sz val="12"/>
      <color rgb="FFFF0000"/>
      <name val="宋体"/>
      <family val="0"/>
    </font>
    <font>
      <b/>
      <sz val="12"/>
      <color rgb="FFFF0000"/>
      <name val="宋体"/>
      <family val="0"/>
    </font>
    <font>
      <sz val="16"/>
      <color theme="1"/>
      <name val="黑体"/>
      <family val="3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b/>
      <sz val="12"/>
      <color rgb="FFFF0000"/>
      <name val="Calibri"/>
      <family val="0"/>
    </font>
    <font>
      <b/>
      <sz val="11"/>
      <color rgb="FFFF0000"/>
      <name val="Calibri"/>
      <family val="0"/>
    </font>
    <font>
      <b/>
      <sz val="12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099984765052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76" fontId="46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76" fontId="47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176" fontId="52" fillId="34" borderId="10" xfId="0" applyNumberFormat="1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176" fontId="49" fillId="0" borderId="10" xfId="0" applyNumberFormat="1" applyFont="1" applyBorder="1" applyAlignment="1">
      <alignment horizontal="center" vertical="center"/>
    </xf>
    <xf numFmtId="176" fontId="52" fillId="34" borderId="12" xfId="0" applyNumberFormat="1" applyFont="1" applyFill="1" applyBorder="1" applyAlignment="1">
      <alignment horizontal="center" vertical="center"/>
    </xf>
    <xf numFmtId="176" fontId="53" fillId="34" borderId="10" xfId="0" applyNumberFormat="1" applyFont="1" applyFill="1" applyBorder="1" applyAlignment="1">
      <alignment horizontal="center" vertical="center"/>
    </xf>
    <xf numFmtId="176" fontId="53" fillId="34" borderId="12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33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33" fillId="0" borderId="13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O12" sqref="O12"/>
    </sheetView>
  </sheetViews>
  <sheetFormatPr defaultColWidth="9.140625" defaultRowHeight="27.75" customHeight="1"/>
  <cols>
    <col min="1" max="1" width="14.28125" style="0" customWidth="1"/>
  </cols>
  <sheetData>
    <row r="1" spans="1:11" ht="27.75" customHeight="1">
      <c r="A1" s="39" t="s">
        <v>51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7.75" customHeight="1">
      <c r="A2" s="31"/>
      <c r="B2" s="2" t="s">
        <v>2</v>
      </c>
      <c r="C2" s="2" t="s">
        <v>3</v>
      </c>
      <c r="D2" s="2" t="s">
        <v>4</v>
      </c>
      <c r="E2" s="2" t="s">
        <v>5</v>
      </c>
      <c r="F2" s="2" t="s">
        <v>49</v>
      </c>
      <c r="G2" s="2" t="s">
        <v>7</v>
      </c>
      <c r="H2" s="2" t="s">
        <v>8</v>
      </c>
      <c r="I2" s="2" t="s">
        <v>9</v>
      </c>
      <c r="J2" s="2" t="s">
        <v>11</v>
      </c>
      <c r="K2" s="2" t="s">
        <v>12</v>
      </c>
    </row>
    <row r="3" spans="1:11" ht="27.75" customHeight="1">
      <c r="A3" s="35" t="s">
        <v>39</v>
      </c>
      <c r="B3" s="32">
        <v>81</v>
      </c>
      <c r="C3" s="32">
        <v>63</v>
      </c>
      <c r="D3" s="32">
        <v>48</v>
      </c>
      <c r="E3" s="32">
        <v>76</v>
      </c>
      <c r="F3" s="32">
        <v>46</v>
      </c>
      <c r="G3" s="32">
        <v>34</v>
      </c>
      <c r="H3" s="32">
        <v>46</v>
      </c>
      <c r="I3" s="32">
        <v>45</v>
      </c>
      <c r="J3" s="32">
        <v>51</v>
      </c>
      <c r="K3" s="32">
        <v>74</v>
      </c>
    </row>
    <row r="4" spans="1:11" ht="27.75" customHeight="1">
      <c r="A4" s="35" t="s">
        <v>23</v>
      </c>
      <c r="B4" s="32">
        <v>17</v>
      </c>
      <c r="C4" s="32">
        <v>21</v>
      </c>
      <c r="D4" s="32">
        <v>3</v>
      </c>
      <c r="E4" s="32">
        <v>17</v>
      </c>
      <c r="F4" s="32">
        <v>2</v>
      </c>
      <c r="G4" s="32">
        <v>5</v>
      </c>
      <c r="H4" s="32">
        <v>3</v>
      </c>
      <c r="I4" s="32">
        <v>9</v>
      </c>
      <c r="J4" s="32">
        <v>0</v>
      </c>
      <c r="K4" s="32">
        <v>0</v>
      </c>
    </row>
    <row r="5" spans="1:11" ht="27.75" customHeight="1">
      <c r="A5" s="35" t="s">
        <v>24</v>
      </c>
      <c r="B5" s="32">
        <v>12</v>
      </c>
      <c r="C5" s="32">
        <v>8</v>
      </c>
      <c r="D5" s="32">
        <v>6</v>
      </c>
      <c r="E5" s="32">
        <v>24</v>
      </c>
      <c r="F5" s="32">
        <v>8</v>
      </c>
      <c r="G5" s="32">
        <v>2</v>
      </c>
      <c r="H5" s="32">
        <v>16</v>
      </c>
      <c r="I5" s="32">
        <v>7</v>
      </c>
      <c r="J5" s="32">
        <v>10</v>
      </c>
      <c r="K5" s="32">
        <v>11</v>
      </c>
    </row>
    <row r="6" spans="1:11" ht="27.75" customHeight="1">
      <c r="A6" s="35" t="s">
        <v>43</v>
      </c>
      <c r="B6" s="32">
        <v>17.099999999999998</v>
      </c>
      <c r="C6" s="32">
        <v>14.1</v>
      </c>
      <c r="D6" s="32">
        <v>10.799999999999999</v>
      </c>
      <c r="E6" s="32">
        <v>8.4</v>
      </c>
      <c r="F6" s="32">
        <v>9</v>
      </c>
      <c r="G6" s="32">
        <v>9</v>
      </c>
      <c r="H6" s="32">
        <v>4.2</v>
      </c>
      <c r="I6" s="32">
        <v>9.299999999999999</v>
      </c>
      <c r="J6" s="32">
        <v>24.599999999999998</v>
      </c>
      <c r="K6" s="32">
        <v>37.8</v>
      </c>
    </row>
    <row r="7" spans="1:11" ht="27.75" customHeight="1">
      <c r="A7" s="35" t="s">
        <v>44</v>
      </c>
      <c r="B7" s="32">
        <v>16.45</v>
      </c>
      <c r="C7" s="32">
        <v>7.35</v>
      </c>
      <c r="D7" s="32">
        <v>14.7</v>
      </c>
      <c r="E7" s="32">
        <v>14.7</v>
      </c>
      <c r="F7" s="32">
        <v>14.7</v>
      </c>
      <c r="G7" s="32">
        <v>8.399999999999999</v>
      </c>
      <c r="H7" s="32">
        <v>14</v>
      </c>
      <c r="I7" s="32">
        <v>9.45</v>
      </c>
      <c r="J7" s="33">
        <v>0</v>
      </c>
      <c r="K7" s="33">
        <v>0</v>
      </c>
    </row>
    <row r="8" spans="1:11" ht="27.75" customHeight="1">
      <c r="A8" s="9" t="s">
        <v>45</v>
      </c>
      <c r="B8" s="9">
        <v>33</v>
      </c>
      <c r="C8" s="9">
        <f aca="true" t="shared" si="0" ref="C8:H8">C6+C7</f>
        <v>21.45</v>
      </c>
      <c r="D8" s="9">
        <f t="shared" si="0"/>
        <v>25.5</v>
      </c>
      <c r="E8" s="9">
        <f t="shared" si="0"/>
        <v>23.1</v>
      </c>
      <c r="F8" s="9">
        <f t="shared" si="0"/>
        <v>23.7</v>
      </c>
      <c r="G8" s="9">
        <f t="shared" si="0"/>
        <v>17.4</v>
      </c>
      <c r="H8" s="9">
        <f t="shared" si="0"/>
        <v>18.2</v>
      </c>
      <c r="I8" s="9">
        <v>18</v>
      </c>
      <c r="J8" s="9">
        <f>J6+J7</f>
        <v>24.599999999999998</v>
      </c>
      <c r="K8" s="9">
        <f>K6+K7</f>
        <v>37.8</v>
      </c>
    </row>
    <row r="9" spans="1:11" ht="27.75" customHeight="1">
      <c r="A9" s="36"/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ht="27.75" customHeight="1">
      <c r="A10" s="36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27.75" customHeight="1">
      <c r="A11" s="37"/>
      <c r="B11" s="2" t="s">
        <v>13</v>
      </c>
      <c r="C11" s="2" t="s">
        <v>14</v>
      </c>
      <c r="D11" s="2" t="s">
        <v>15</v>
      </c>
      <c r="E11" s="2" t="s">
        <v>16</v>
      </c>
      <c r="F11" s="11" t="s">
        <v>33</v>
      </c>
      <c r="G11" s="11" t="s">
        <v>34</v>
      </c>
      <c r="H11" s="11" t="s">
        <v>35</v>
      </c>
      <c r="I11" s="11" t="s">
        <v>36</v>
      </c>
      <c r="J11" s="11" t="s">
        <v>37</v>
      </c>
      <c r="K11" s="31" t="s">
        <v>50</v>
      </c>
    </row>
    <row r="12" spans="1:11" ht="27.75" customHeight="1">
      <c r="A12" s="35" t="s">
        <v>39</v>
      </c>
      <c r="B12" s="32">
        <v>49</v>
      </c>
      <c r="C12" s="32">
        <v>70</v>
      </c>
      <c r="D12" s="32">
        <v>38</v>
      </c>
      <c r="E12" s="32">
        <v>38</v>
      </c>
      <c r="F12" s="32">
        <v>97</v>
      </c>
      <c r="G12" s="32">
        <v>51</v>
      </c>
      <c r="H12" s="32">
        <v>59</v>
      </c>
      <c r="I12" s="32">
        <v>72</v>
      </c>
      <c r="J12" s="32">
        <v>9</v>
      </c>
      <c r="K12" s="38">
        <v>19</v>
      </c>
    </row>
    <row r="13" spans="1:11" ht="27.75" customHeight="1">
      <c r="A13" s="35" t="s">
        <v>23</v>
      </c>
      <c r="B13" s="32">
        <v>0</v>
      </c>
      <c r="C13" s="32">
        <v>0</v>
      </c>
      <c r="D13" s="32">
        <v>0</v>
      </c>
      <c r="E13" s="32">
        <v>0</v>
      </c>
      <c r="F13" s="32">
        <v>31</v>
      </c>
      <c r="G13" s="32">
        <v>21</v>
      </c>
      <c r="H13" s="32">
        <v>10</v>
      </c>
      <c r="I13" s="32">
        <v>16</v>
      </c>
      <c r="J13" s="32">
        <v>1</v>
      </c>
      <c r="K13" s="38">
        <v>1</v>
      </c>
    </row>
    <row r="14" spans="1:11" ht="27.75" customHeight="1">
      <c r="A14" s="35" t="s">
        <v>24</v>
      </c>
      <c r="B14" s="32">
        <v>8</v>
      </c>
      <c r="C14" s="32">
        <v>19</v>
      </c>
      <c r="D14" s="32">
        <v>10</v>
      </c>
      <c r="E14" s="32">
        <v>2</v>
      </c>
      <c r="F14" s="32">
        <v>0</v>
      </c>
      <c r="G14" s="32">
        <v>0</v>
      </c>
      <c r="H14" s="32">
        <v>0</v>
      </c>
      <c r="I14" s="32">
        <v>1</v>
      </c>
      <c r="J14" s="32">
        <v>0</v>
      </c>
      <c r="K14" s="38">
        <v>0</v>
      </c>
    </row>
    <row r="15" spans="1:11" ht="27.75" customHeight="1">
      <c r="A15" s="35" t="s">
        <v>46</v>
      </c>
      <c r="B15" s="32">
        <v>24.599999999999998</v>
      </c>
      <c r="C15" s="32">
        <v>26</v>
      </c>
      <c r="D15" s="32">
        <v>16.8</v>
      </c>
      <c r="E15" s="32">
        <v>21.599999999999998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8">
        <v>5</v>
      </c>
    </row>
    <row r="16" spans="1:11" ht="27.75" customHeight="1">
      <c r="A16" s="35" t="s">
        <v>47</v>
      </c>
      <c r="B16" s="33">
        <v>0</v>
      </c>
      <c r="C16" s="33">
        <v>0</v>
      </c>
      <c r="D16" s="33">
        <v>0</v>
      </c>
      <c r="E16" s="33">
        <v>0</v>
      </c>
      <c r="F16" s="32">
        <v>46.199999999999996</v>
      </c>
      <c r="G16" s="32">
        <v>21</v>
      </c>
      <c r="H16" s="32">
        <v>34.3</v>
      </c>
      <c r="I16" s="32">
        <v>39.199999999999996</v>
      </c>
      <c r="J16" s="32">
        <v>5.6</v>
      </c>
      <c r="K16" s="38">
        <v>5</v>
      </c>
    </row>
    <row r="17" spans="1:11" ht="27.75" customHeight="1">
      <c r="A17" s="9" t="s">
        <v>48</v>
      </c>
      <c r="B17" s="9">
        <f aca="true" t="shared" si="1" ref="B17:J17">B15+B16</f>
        <v>24.599999999999998</v>
      </c>
      <c r="C17" s="9">
        <v>26</v>
      </c>
      <c r="D17" s="9">
        <f t="shared" si="1"/>
        <v>16.8</v>
      </c>
      <c r="E17" s="9">
        <f t="shared" si="1"/>
        <v>21.599999999999998</v>
      </c>
      <c r="F17" s="9">
        <f t="shared" si="1"/>
        <v>46.199999999999996</v>
      </c>
      <c r="G17" s="9">
        <f t="shared" si="1"/>
        <v>21</v>
      </c>
      <c r="H17" s="9">
        <f t="shared" si="1"/>
        <v>34.3</v>
      </c>
      <c r="I17" s="9">
        <f t="shared" si="1"/>
        <v>39.199999999999996</v>
      </c>
      <c r="J17" s="9">
        <f t="shared" si="1"/>
        <v>5.6</v>
      </c>
      <c r="K17" s="9">
        <v>10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E9" sqref="E9"/>
    </sheetView>
  </sheetViews>
  <sheetFormatPr defaultColWidth="9.140625" defaultRowHeight="33.75" customHeight="1"/>
  <cols>
    <col min="1" max="1" width="10.7109375" style="0" customWidth="1"/>
  </cols>
  <sheetData>
    <row r="1" spans="1:17" ht="33.75" customHeight="1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33.75" customHeight="1">
      <c r="A2" s="41"/>
      <c r="B2" s="43" t="s">
        <v>0</v>
      </c>
      <c r="C2" s="44"/>
      <c r="D2" s="44"/>
      <c r="E2" s="44"/>
      <c r="F2" s="44"/>
      <c r="G2" s="44"/>
      <c r="H2" s="44"/>
      <c r="I2" s="44"/>
      <c r="J2" s="44"/>
      <c r="K2" s="43" t="s">
        <v>1</v>
      </c>
      <c r="L2" s="44"/>
      <c r="M2" s="44"/>
      <c r="N2" s="44"/>
      <c r="O2" s="44"/>
      <c r="P2" s="44"/>
      <c r="Q2" s="1"/>
    </row>
    <row r="3" spans="1:17" ht="33.75" customHeight="1">
      <c r="A3" s="42"/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3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</row>
    <row r="4" spans="1:17" ht="33.75" customHeight="1">
      <c r="A4" s="4" t="s">
        <v>18</v>
      </c>
      <c r="B4" s="4">
        <v>16</v>
      </c>
      <c r="C4" s="4">
        <v>19</v>
      </c>
      <c r="D4" s="4">
        <v>11</v>
      </c>
      <c r="E4" s="4">
        <v>19</v>
      </c>
      <c r="F4" s="4">
        <v>8</v>
      </c>
      <c r="G4" s="4">
        <v>6</v>
      </c>
      <c r="H4" s="4">
        <v>10</v>
      </c>
      <c r="I4" s="4">
        <v>7</v>
      </c>
      <c r="J4" s="4">
        <v>1</v>
      </c>
      <c r="K4" s="4">
        <v>11</v>
      </c>
      <c r="L4" s="4">
        <v>23</v>
      </c>
      <c r="M4" s="4">
        <v>15</v>
      </c>
      <c r="N4" s="4">
        <v>16</v>
      </c>
      <c r="O4" s="4">
        <v>8</v>
      </c>
      <c r="P4" s="4">
        <v>5</v>
      </c>
      <c r="Q4" s="4">
        <f aca="true" t="shared" si="0" ref="Q4:Q10">SUM(B4:P4)</f>
        <v>175</v>
      </c>
    </row>
    <row r="5" spans="1:17" ht="33.75" customHeight="1">
      <c r="A5" s="4" t="s">
        <v>19</v>
      </c>
      <c r="B5" s="4">
        <v>36</v>
      </c>
      <c r="C5" s="4">
        <v>21</v>
      </c>
      <c r="D5" s="4">
        <v>16</v>
      </c>
      <c r="E5" s="4">
        <v>27</v>
      </c>
      <c r="F5" s="4">
        <v>25</v>
      </c>
      <c r="G5" s="4">
        <v>17</v>
      </c>
      <c r="H5" s="4">
        <v>20</v>
      </c>
      <c r="I5" s="4">
        <v>22</v>
      </c>
      <c r="J5" s="4">
        <v>1</v>
      </c>
      <c r="K5" s="4">
        <v>21</v>
      </c>
      <c r="L5" s="4">
        <v>25</v>
      </c>
      <c r="M5" s="4">
        <v>17</v>
      </c>
      <c r="N5" s="4">
        <v>34</v>
      </c>
      <c r="O5" s="4">
        <v>15</v>
      </c>
      <c r="P5" s="4">
        <v>26</v>
      </c>
      <c r="Q5" s="4">
        <f t="shared" si="0"/>
        <v>323</v>
      </c>
    </row>
    <row r="6" spans="1:17" ht="33.75" customHeight="1">
      <c r="A6" s="4" t="s">
        <v>20</v>
      </c>
      <c r="B6" s="4">
        <v>26</v>
      </c>
      <c r="C6" s="4">
        <v>19</v>
      </c>
      <c r="D6" s="4">
        <v>17</v>
      </c>
      <c r="E6" s="4">
        <v>23</v>
      </c>
      <c r="F6" s="4">
        <v>10</v>
      </c>
      <c r="G6" s="4">
        <v>10</v>
      </c>
      <c r="H6" s="4">
        <v>14</v>
      </c>
      <c r="I6" s="4">
        <v>14</v>
      </c>
      <c r="J6" s="4">
        <v>6</v>
      </c>
      <c r="K6" s="4">
        <v>16</v>
      </c>
      <c r="L6" s="4">
        <v>22</v>
      </c>
      <c r="M6" s="4">
        <v>17</v>
      </c>
      <c r="N6" s="4">
        <v>19</v>
      </c>
      <c r="O6" s="4">
        <v>12</v>
      </c>
      <c r="P6" s="4">
        <v>6</v>
      </c>
      <c r="Q6" s="4">
        <f t="shared" si="0"/>
        <v>231</v>
      </c>
    </row>
    <row r="7" spans="1:17" ht="33.75" customHeight="1">
      <c r="A7" s="4" t="s">
        <v>21</v>
      </c>
      <c r="B7" s="4">
        <v>3</v>
      </c>
      <c r="C7" s="4">
        <v>4</v>
      </c>
      <c r="D7" s="4">
        <v>4</v>
      </c>
      <c r="E7" s="4">
        <v>7</v>
      </c>
      <c r="F7" s="4">
        <v>3</v>
      </c>
      <c r="G7" s="4">
        <v>1</v>
      </c>
      <c r="H7" s="4">
        <v>2</v>
      </c>
      <c r="I7" s="4">
        <v>2</v>
      </c>
      <c r="J7" s="4">
        <v>11</v>
      </c>
      <c r="K7" s="4">
        <v>3</v>
      </c>
      <c r="L7" s="4">
        <v>4</v>
      </c>
      <c r="M7" s="4">
        <v>0</v>
      </c>
      <c r="N7" s="4">
        <v>1</v>
      </c>
      <c r="O7" s="4">
        <v>3</v>
      </c>
      <c r="P7" s="4">
        <v>1</v>
      </c>
      <c r="Q7" s="4">
        <f t="shared" si="0"/>
        <v>49</v>
      </c>
    </row>
    <row r="8" spans="1:17" ht="33.75" customHeight="1">
      <c r="A8" s="5" t="s">
        <v>17</v>
      </c>
      <c r="B8" s="5">
        <f>SUM(B4:B7)</f>
        <v>81</v>
      </c>
      <c r="C8" s="5">
        <f aca="true" t="shared" si="1" ref="C8:P8">SUM(C4:C7)</f>
        <v>63</v>
      </c>
      <c r="D8" s="5">
        <f t="shared" si="1"/>
        <v>48</v>
      </c>
      <c r="E8" s="5">
        <f t="shared" si="1"/>
        <v>76</v>
      </c>
      <c r="F8" s="5">
        <f t="shared" si="1"/>
        <v>46</v>
      </c>
      <c r="G8" s="5">
        <f t="shared" si="1"/>
        <v>34</v>
      </c>
      <c r="H8" s="5">
        <f t="shared" si="1"/>
        <v>46</v>
      </c>
      <c r="I8" s="5">
        <f>SUM(I4:I7)</f>
        <v>45</v>
      </c>
      <c r="J8" s="2">
        <v>19</v>
      </c>
      <c r="K8" s="5">
        <f t="shared" si="1"/>
        <v>51</v>
      </c>
      <c r="L8" s="5">
        <f t="shared" si="1"/>
        <v>74</v>
      </c>
      <c r="M8" s="5">
        <f t="shared" si="1"/>
        <v>49</v>
      </c>
      <c r="N8" s="5">
        <f t="shared" si="1"/>
        <v>70</v>
      </c>
      <c r="O8" s="5">
        <f t="shared" si="1"/>
        <v>38</v>
      </c>
      <c r="P8" s="5">
        <f t="shared" si="1"/>
        <v>38</v>
      </c>
      <c r="Q8" s="4">
        <f>SUM(B8:P8)</f>
        <v>778</v>
      </c>
    </row>
    <row r="9" spans="1:17" ht="33.75" customHeight="1">
      <c r="A9" s="6" t="s">
        <v>22</v>
      </c>
      <c r="B9" s="7">
        <f>B8*0.5</f>
        <v>40.5</v>
      </c>
      <c r="C9" s="7">
        <f aca="true" t="shared" si="2" ref="C9:H9">C8*0.5</f>
        <v>31.5</v>
      </c>
      <c r="D9" s="7">
        <f t="shared" si="2"/>
        <v>24</v>
      </c>
      <c r="E9" s="7">
        <f t="shared" si="2"/>
        <v>38</v>
      </c>
      <c r="F9" s="7">
        <f t="shared" si="2"/>
        <v>23</v>
      </c>
      <c r="G9" s="7">
        <f t="shared" si="2"/>
        <v>17</v>
      </c>
      <c r="H9" s="7">
        <f t="shared" si="2"/>
        <v>23</v>
      </c>
      <c r="I9" s="7">
        <f>I8*0.5</f>
        <v>22.5</v>
      </c>
      <c r="J9" s="7">
        <v>9.5</v>
      </c>
      <c r="K9" s="7">
        <f aca="true" t="shared" si="3" ref="K9:P9">K8</f>
        <v>51</v>
      </c>
      <c r="L9" s="7">
        <f t="shared" si="3"/>
        <v>74</v>
      </c>
      <c r="M9" s="7">
        <f t="shared" si="3"/>
        <v>49</v>
      </c>
      <c r="N9" s="7">
        <f t="shared" si="3"/>
        <v>70</v>
      </c>
      <c r="O9" s="7">
        <f t="shared" si="3"/>
        <v>38</v>
      </c>
      <c r="P9" s="7">
        <f t="shared" si="3"/>
        <v>38</v>
      </c>
      <c r="Q9" s="7">
        <f>SUM(B9:P9)</f>
        <v>549</v>
      </c>
    </row>
    <row r="10" spans="1:17" ht="33.75" customHeight="1">
      <c r="A10" s="4" t="s">
        <v>23</v>
      </c>
      <c r="B10" s="4">
        <v>17</v>
      </c>
      <c r="C10" s="4">
        <v>21</v>
      </c>
      <c r="D10" s="4">
        <v>3</v>
      </c>
      <c r="E10" s="4">
        <v>17</v>
      </c>
      <c r="F10" s="4">
        <v>2</v>
      </c>
      <c r="G10" s="4">
        <v>5</v>
      </c>
      <c r="H10" s="4">
        <v>3</v>
      </c>
      <c r="I10" s="4">
        <v>9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f t="shared" si="0"/>
        <v>78</v>
      </c>
    </row>
    <row r="11" spans="1:17" ht="33.75" customHeight="1">
      <c r="A11" s="7" t="s">
        <v>24</v>
      </c>
      <c r="B11" s="7">
        <v>12</v>
      </c>
      <c r="C11" s="7">
        <v>8</v>
      </c>
      <c r="D11" s="7">
        <v>6</v>
      </c>
      <c r="E11" s="7">
        <v>24</v>
      </c>
      <c r="F11" s="7">
        <v>8</v>
      </c>
      <c r="G11" s="7">
        <v>2</v>
      </c>
      <c r="H11" s="7">
        <v>16</v>
      </c>
      <c r="I11" s="7">
        <v>7</v>
      </c>
      <c r="J11" s="7">
        <v>0</v>
      </c>
      <c r="K11" s="7">
        <v>10</v>
      </c>
      <c r="L11" s="7">
        <v>11</v>
      </c>
      <c r="M11" s="7">
        <v>8</v>
      </c>
      <c r="N11" s="7">
        <v>19</v>
      </c>
      <c r="O11" s="7">
        <v>10</v>
      </c>
      <c r="P11" s="7">
        <v>2</v>
      </c>
      <c r="Q11" s="7">
        <f>SUM(B11:P11)</f>
        <v>143</v>
      </c>
    </row>
    <row r="12" spans="1:17" ht="33.75" customHeight="1">
      <c r="A12" s="5" t="s">
        <v>25</v>
      </c>
      <c r="B12" s="5">
        <f>SUM(B10:B11)</f>
        <v>29</v>
      </c>
      <c r="C12" s="5">
        <f aca="true" t="shared" si="4" ref="C12:P12">SUM(C10:C11)</f>
        <v>29</v>
      </c>
      <c r="D12" s="5">
        <f t="shared" si="4"/>
        <v>9</v>
      </c>
      <c r="E12" s="5">
        <f t="shared" si="4"/>
        <v>41</v>
      </c>
      <c r="F12" s="5">
        <f t="shared" si="4"/>
        <v>10</v>
      </c>
      <c r="G12" s="5">
        <f t="shared" si="4"/>
        <v>7</v>
      </c>
      <c r="H12" s="5">
        <f t="shared" si="4"/>
        <v>19</v>
      </c>
      <c r="I12" s="5">
        <f>SUM(I10:I11)</f>
        <v>16</v>
      </c>
      <c r="J12" s="2">
        <v>1</v>
      </c>
      <c r="K12" s="5">
        <f t="shared" si="4"/>
        <v>10</v>
      </c>
      <c r="L12" s="5">
        <f t="shared" si="4"/>
        <v>11</v>
      </c>
      <c r="M12" s="5">
        <f t="shared" si="4"/>
        <v>8</v>
      </c>
      <c r="N12" s="5">
        <f t="shared" si="4"/>
        <v>19</v>
      </c>
      <c r="O12" s="5">
        <f t="shared" si="4"/>
        <v>10</v>
      </c>
      <c r="P12" s="5">
        <f t="shared" si="4"/>
        <v>2</v>
      </c>
      <c r="Q12" s="5">
        <f>SUM(Q10:Q11)</f>
        <v>221</v>
      </c>
    </row>
    <row r="13" spans="1:17" ht="33.75" customHeight="1">
      <c r="A13" s="8" t="s">
        <v>26</v>
      </c>
      <c r="B13" s="9">
        <f>B9-B11</f>
        <v>28.5</v>
      </c>
      <c r="C13" s="9">
        <f aca="true" t="shared" si="5" ref="C13:P13">C9-C11</f>
        <v>23.5</v>
      </c>
      <c r="D13" s="9">
        <f t="shared" si="5"/>
        <v>18</v>
      </c>
      <c r="E13" s="9">
        <f t="shared" si="5"/>
        <v>14</v>
      </c>
      <c r="F13" s="9">
        <f t="shared" si="5"/>
        <v>15</v>
      </c>
      <c r="G13" s="9">
        <f t="shared" si="5"/>
        <v>15</v>
      </c>
      <c r="H13" s="9">
        <f t="shared" si="5"/>
        <v>7</v>
      </c>
      <c r="I13" s="9">
        <f>I9-I11</f>
        <v>15.5</v>
      </c>
      <c r="J13" s="9">
        <v>10</v>
      </c>
      <c r="K13" s="9">
        <f>K9-K11</f>
        <v>41</v>
      </c>
      <c r="L13" s="9">
        <f t="shared" si="5"/>
        <v>63</v>
      </c>
      <c r="M13" s="9">
        <f t="shared" si="5"/>
        <v>41</v>
      </c>
      <c r="N13" s="9">
        <f>N9-N11</f>
        <v>51</v>
      </c>
      <c r="O13" s="9">
        <f>O9-O11</f>
        <v>28</v>
      </c>
      <c r="P13" s="9">
        <f t="shared" si="5"/>
        <v>36</v>
      </c>
      <c r="Q13" s="9">
        <f>SUM(B13:P13)</f>
        <v>406.5</v>
      </c>
    </row>
    <row r="14" spans="1:17" ht="33.75" customHeight="1">
      <c r="A14" s="8" t="s">
        <v>27</v>
      </c>
      <c r="B14" s="9">
        <f>B13*0.6</f>
        <v>17.099999999999998</v>
      </c>
      <c r="C14" s="9">
        <f aca="true" t="shared" si="6" ref="C14:P14">C13*0.6</f>
        <v>14.1</v>
      </c>
      <c r="D14" s="9">
        <f t="shared" si="6"/>
        <v>10.799999999999999</v>
      </c>
      <c r="E14" s="9">
        <f t="shared" si="6"/>
        <v>8.4</v>
      </c>
      <c r="F14" s="9">
        <f t="shared" si="6"/>
        <v>9</v>
      </c>
      <c r="G14" s="9">
        <f t="shared" si="6"/>
        <v>9</v>
      </c>
      <c r="H14" s="9">
        <f>H13*0.6</f>
        <v>4.2</v>
      </c>
      <c r="I14" s="9">
        <f>I13*0.6</f>
        <v>9.299999999999999</v>
      </c>
      <c r="J14" s="9">
        <v>5</v>
      </c>
      <c r="K14" s="9">
        <f t="shared" si="6"/>
        <v>24.599999999999998</v>
      </c>
      <c r="L14" s="9">
        <f t="shared" si="6"/>
        <v>37.8</v>
      </c>
      <c r="M14" s="9">
        <f t="shared" si="6"/>
        <v>24.599999999999998</v>
      </c>
      <c r="N14" s="9">
        <f>N13*0.5</f>
        <v>25.5</v>
      </c>
      <c r="O14" s="9">
        <f t="shared" si="6"/>
        <v>16.8</v>
      </c>
      <c r="P14" s="9">
        <f t="shared" si="6"/>
        <v>21.599999999999998</v>
      </c>
      <c r="Q14" s="9">
        <f>SUM(B14:P14)</f>
        <v>237.79999999999998</v>
      </c>
    </row>
  </sheetData>
  <sheetProtection/>
  <mergeCells count="4">
    <mergeCell ref="A1:Q1"/>
    <mergeCell ref="A2:A3"/>
    <mergeCell ref="B2:J2"/>
    <mergeCell ref="K2:P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1" sqref="A1:P1"/>
    </sheetView>
  </sheetViews>
  <sheetFormatPr defaultColWidth="9.140625" defaultRowHeight="33.75" customHeight="1"/>
  <cols>
    <col min="1" max="1" width="17.8515625" style="0" customWidth="1"/>
  </cols>
  <sheetData>
    <row r="1" spans="1:16" ht="33.75" customHeight="1">
      <c r="A1" s="45" t="s">
        <v>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16" ht="33.75" customHeight="1">
      <c r="A2" s="46"/>
      <c r="B2" s="48" t="s">
        <v>29</v>
      </c>
      <c r="C2" s="49"/>
      <c r="D2" s="49"/>
      <c r="E2" s="49"/>
      <c r="F2" s="49"/>
      <c r="G2" s="49"/>
      <c r="H2" s="49"/>
      <c r="I2" s="49"/>
      <c r="J2" s="50"/>
      <c r="K2" s="48" t="s">
        <v>30</v>
      </c>
      <c r="L2" s="49"/>
      <c r="M2" s="49"/>
      <c r="N2" s="49"/>
      <c r="O2" s="50"/>
      <c r="P2" s="10"/>
    </row>
    <row r="3" spans="1:16" ht="33.75" customHeight="1">
      <c r="A3" s="47"/>
      <c r="B3" s="11" t="s">
        <v>2</v>
      </c>
      <c r="C3" s="11" t="s">
        <v>3</v>
      </c>
      <c r="D3" s="11" t="s">
        <v>4</v>
      </c>
      <c r="E3" s="11" t="s">
        <v>5</v>
      </c>
      <c r="F3" s="11" t="s">
        <v>31</v>
      </c>
      <c r="G3" s="11" t="s">
        <v>7</v>
      </c>
      <c r="H3" s="11" t="s">
        <v>8</v>
      </c>
      <c r="I3" s="11" t="s">
        <v>9</v>
      </c>
      <c r="J3" s="12" t="s">
        <v>32</v>
      </c>
      <c r="K3" s="11" t="s">
        <v>33</v>
      </c>
      <c r="L3" s="11" t="s">
        <v>34</v>
      </c>
      <c r="M3" s="11" t="s">
        <v>35</v>
      </c>
      <c r="N3" s="11" t="s">
        <v>36</v>
      </c>
      <c r="O3" s="11" t="s">
        <v>37</v>
      </c>
      <c r="P3" s="11" t="s">
        <v>17</v>
      </c>
    </row>
    <row r="4" spans="1:16" ht="33.75" customHeight="1">
      <c r="A4" s="28" t="s">
        <v>38</v>
      </c>
      <c r="B4" s="4">
        <v>16</v>
      </c>
      <c r="C4" s="4">
        <v>19</v>
      </c>
      <c r="D4" s="4">
        <v>11</v>
      </c>
      <c r="E4" s="4">
        <v>19</v>
      </c>
      <c r="F4" s="4">
        <v>8</v>
      </c>
      <c r="G4" s="4">
        <v>6</v>
      </c>
      <c r="H4" s="4">
        <v>10</v>
      </c>
      <c r="I4" s="4">
        <v>7</v>
      </c>
      <c r="J4" s="4">
        <v>1</v>
      </c>
      <c r="K4" s="13">
        <v>28</v>
      </c>
      <c r="L4" s="14">
        <v>15</v>
      </c>
      <c r="M4" s="14">
        <v>19</v>
      </c>
      <c r="N4" s="14">
        <v>14</v>
      </c>
      <c r="O4" s="14">
        <v>2</v>
      </c>
      <c r="P4" s="15">
        <f>SUM(B4:O4)</f>
        <v>175</v>
      </c>
    </row>
    <row r="5" spans="1:16" ht="33.75" customHeight="1">
      <c r="A5" s="28" t="s">
        <v>19</v>
      </c>
      <c r="B5" s="4">
        <v>36</v>
      </c>
      <c r="C5" s="4">
        <v>21</v>
      </c>
      <c r="D5" s="4">
        <v>16</v>
      </c>
      <c r="E5" s="4">
        <v>27</v>
      </c>
      <c r="F5" s="4">
        <v>25</v>
      </c>
      <c r="G5" s="4">
        <v>17</v>
      </c>
      <c r="H5" s="4">
        <v>20</v>
      </c>
      <c r="I5" s="4">
        <v>22</v>
      </c>
      <c r="J5" s="4">
        <v>1</v>
      </c>
      <c r="K5" s="13">
        <v>28</v>
      </c>
      <c r="L5" s="14">
        <v>22</v>
      </c>
      <c r="M5" s="14">
        <v>23</v>
      </c>
      <c r="N5" s="14">
        <v>37</v>
      </c>
      <c r="O5" s="14">
        <v>3</v>
      </c>
      <c r="P5" s="15">
        <f aca="true" t="shared" si="0" ref="P5:P12">SUM(B5:O5)</f>
        <v>298</v>
      </c>
    </row>
    <row r="6" spans="1:16" ht="33.75" customHeight="1">
      <c r="A6" s="28" t="s">
        <v>20</v>
      </c>
      <c r="B6" s="4">
        <v>26</v>
      </c>
      <c r="C6" s="4">
        <v>19</v>
      </c>
      <c r="D6" s="4">
        <v>17</v>
      </c>
      <c r="E6" s="4">
        <v>23</v>
      </c>
      <c r="F6" s="4">
        <v>10</v>
      </c>
      <c r="G6" s="4">
        <v>10</v>
      </c>
      <c r="H6" s="4">
        <v>14</v>
      </c>
      <c r="I6" s="4">
        <v>14</v>
      </c>
      <c r="J6" s="4">
        <v>6</v>
      </c>
      <c r="K6" s="13">
        <v>26</v>
      </c>
      <c r="L6" s="14">
        <v>10</v>
      </c>
      <c r="M6" s="14">
        <v>17</v>
      </c>
      <c r="N6" s="14">
        <v>13</v>
      </c>
      <c r="O6" s="14">
        <v>4</v>
      </c>
      <c r="P6" s="15">
        <f t="shared" si="0"/>
        <v>209</v>
      </c>
    </row>
    <row r="7" spans="1:16" ht="33.75" customHeight="1">
      <c r="A7" s="28" t="s">
        <v>21</v>
      </c>
      <c r="B7" s="4">
        <v>3</v>
      </c>
      <c r="C7" s="4">
        <v>4</v>
      </c>
      <c r="D7" s="4">
        <v>4</v>
      </c>
      <c r="E7" s="4">
        <v>7</v>
      </c>
      <c r="F7" s="4">
        <v>3</v>
      </c>
      <c r="G7" s="4">
        <v>1</v>
      </c>
      <c r="H7" s="4">
        <v>2</v>
      </c>
      <c r="I7" s="4">
        <v>2</v>
      </c>
      <c r="J7" s="4">
        <v>11</v>
      </c>
      <c r="K7" s="13">
        <v>15</v>
      </c>
      <c r="L7" s="14">
        <v>4</v>
      </c>
      <c r="M7" s="14">
        <v>0</v>
      </c>
      <c r="N7" s="14">
        <v>8</v>
      </c>
      <c r="O7" s="14">
        <v>0</v>
      </c>
      <c r="P7" s="15">
        <f t="shared" si="0"/>
        <v>64</v>
      </c>
    </row>
    <row r="8" spans="1:16" ht="33.75" customHeight="1">
      <c r="A8" s="28" t="s">
        <v>39</v>
      </c>
      <c r="B8" s="5">
        <f>SUM(B4:B7)</f>
        <v>81</v>
      </c>
      <c r="C8" s="5">
        <f aca="true" t="shared" si="1" ref="C8:P8">SUM(C4:C7)</f>
        <v>63</v>
      </c>
      <c r="D8" s="5">
        <f t="shared" si="1"/>
        <v>48</v>
      </c>
      <c r="E8" s="5">
        <f t="shared" si="1"/>
        <v>76</v>
      </c>
      <c r="F8" s="5">
        <f t="shared" si="1"/>
        <v>46</v>
      </c>
      <c r="G8" s="5">
        <f t="shared" si="1"/>
        <v>34</v>
      </c>
      <c r="H8" s="5">
        <f t="shared" si="1"/>
        <v>46</v>
      </c>
      <c r="I8" s="5">
        <f>SUM(I4:I7)</f>
        <v>45</v>
      </c>
      <c r="J8" s="2">
        <v>19</v>
      </c>
      <c r="K8" s="17">
        <f t="shared" si="1"/>
        <v>97</v>
      </c>
      <c r="L8" s="16">
        <f t="shared" si="1"/>
        <v>51</v>
      </c>
      <c r="M8" s="16">
        <f t="shared" si="1"/>
        <v>59</v>
      </c>
      <c r="N8" s="16">
        <f t="shared" si="1"/>
        <v>72</v>
      </c>
      <c r="O8" s="16">
        <f t="shared" si="1"/>
        <v>9</v>
      </c>
      <c r="P8" s="16">
        <f t="shared" si="1"/>
        <v>746</v>
      </c>
    </row>
    <row r="9" spans="1:16" ht="33.75" customHeight="1">
      <c r="A9" s="29" t="s">
        <v>22</v>
      </c>
      <c r="B9" s="19">
        <f>B8/2</f>
        <v>40.5</v>
      </c>
      <c r="C9" s="19">
        <f aca="true" t="shared" si="2" ref="C9:H9">C8/2</f>
        <v>31.5</v>
      </c>
      <c r="D9" s="19">
        <f t="shared" si="2"/>
        <v>24</v>
      </c>
      <c r="E9" s="19">
        <f t="shared" si="2"/>
        <v>38</v>
      </c>
      <c r="F9" s="19">
        <f t="shared" si="2"/>
        <v>23</v>
      </c>
      <c r="G9" s="19">
        <f t="shared" si="2"/>
        <v>17</v>
      </c>
      <c r="H9" s="19">
        <f t="shared" si="2"/>
        <v>23</v>
      </c>
      <c r="I9" s="19">
        <f>I8/2</f>
        <v>22.5</v>
      </c>
      <c r="J9" s="7">
        <v>9.5</v>
      </c>
      <c r="K9" s="20">
        <f>K8</f>
        <v>97</v>
      </c>
      <c r="L9" s="18">
        <f>L8</f>
        <v>51</v>
      </c>
      <c r="M9" s="18">
        <f>M8</f>
        <v>59</v>
      </c>
      <c r="N9" s="18">
        <f>N8</f>
        <v>72</v>
      </c>
      <c r="O9" s="18">
        <f>O8</f>
        <v>9</v>
      </c>
      <c r="P9" s="19">
        <f>SUM(B9:O9)</f>
        <v>517</v>
      </c>
    </row>
    <row r="10" spans="1:16" ht="33.75" customHeight="1">
      <c r="A10" s="29" t="s">
        <v>23</v>
      </c>
      <c r="B10" s="18">
        <v>17</v>
      </c>
      <c r="C10" s="18">
        <v>21</v>
      </c>
      <c r="D10" s="18">
        <v>3</v>
      </c>
      <c r="E10" s="18">
        <v>17</v>
      </c>
      <c r="F10" s="18">
        <v>2</v>
      </c>
      <c r="G10" s="18">
        <v>5</v>
      </c>
      <c r="H10" s="18">
        <v>3</v>
      </c>
      <c r="I10" s="18">
        <v>9</v>
      </c>
      <c r="J10" s="18">
        <v>1</v>
      </c>
      <c r="K10" s="20">
        <v>31</v>
      </c>
      <c r="L10" s="18">
        <v>21</v>
      </c>
      <c r="M10" s="18">
        <v>10</v>
      </c>
      <c r="N10" s="18">
        <v>16</v>
      </c>
      <c r="O10" s="18">
        <v>1</v>
      </c>
      <c r="P10" s="18">
        <f>SUM(B10:O10)</f>
        <v>157</v>
      </c>
    </row>
    <row r="11" spans="1:16" ht="33.75" customHeight="1">
      <c r="A11" s="28" t="s">
        <v>24</v>
      </c>
      <c r="B11" s="21">
        <v>12</v>
      </c>
      <c r="C11" s="21">
        <v>8</v>
      </c>
      <c r="D11" s="21">
        <v>6</v>
      </c>
      <c r="E11" s="21">
        <v>24</v>
      </c>
      <c r="F11" s="21">
        <v>8</v>
      </c>
      <c r="G11" s="21">
        <v>2</v>
      </c>
      <c r="H11" s="21">
        <v>16</v>
      </c>
      <c r="I11" s="21">
        <v>7</v>
      </c>
      <c r="J11" s="21">
        <v>0</v>
      </c>
      <c r="K11" s="13">
        <v>0</v>
      </c>
      <c r="L11" s="14">
        <v>0</v>
      </c>
      <c r="M11" s="14">
        <v>0</v>
      </c>
      <c r="N11" s="14">
        <v>1</v>
      </c>
      <c r="O11" s="14">
        <v>0</v>
      </c>
      <c r="P11" s="15">
        <f t="shared" si="0"/>
        <v>84</v>
      </c>
    </row>
    <row r="12" spans="1:16" ht="33.75" customHeight="1">
      <c r="A12" s="30" t="s">
        <v>40</v>
      </c>
      <c r="B12" s="22">
        <f>B10+B11</f>
        <v>29</v>
      </c>
      <c r="C12" s="22">
        <f aca="true" t="shared" si="3" ref="C12:O12">C10+C11</f>
        <v>29</v>
      </c>
      <c r="D12" s="22">
        <f t="shared" si="3"/>
        <v>9</v>
      </c>
      <c r="E12" s="22">
        <f t="shared" si="3"/>
        <v>41</v>
      </c>
      <c r="F12" s="22">
        <f t="shared" si="3"/>
        <v>10</v>
      </c>
      <c r="G12" s="22">
        <f t="shared" si="3"/>
        <v>7</v>
      </c>
      <c r="H12" s="22">
        <f t="shared" si="3"/>
        <v>19</v>
      </c>
      <c r="I12" s="22">
        <f>I10+I11</f>
        <v>16</v>
      </c>
      <c r="J12" s="2">
        <v>1</v>
      </c>
      <c r="K12" s="23">
        <f t="shared" si="3"/>
        <v>31</v>
      </c>
      <c r="L12" s="22">
        <f t="shared" si="3"/>
        <v>21</v>
      </c>
      <c r="M12" s="22">
        <f t="shared" si="3"/>
        <v>10</v>
      </c>
      <c r="N12" s="22">
        <f t="shared" si="3"/>
        <v>17</v>
      </c>
      <c r="O12" s="22">
        <f t="shared" si="3"/>
        <v>1</v>
      </c>
      <c r="P12" s="24">
        <f t="shared" si="0"/>
        <v>241</v>
      </c>
    </row>
    <row r="13" spans="1:16" ht="33.75" customHeight="1">
      <c r="A13" s="29" t="s">
        <v>26</v>
      </c>
      <c r="B13" s="19">
        <f>B9-B10</f>
        <v>23.5</v>
      </c>
      <c r="C13" s="19">
        <f aca="true" t="shared" si="4" ref="C13:O13">C9-C10</f>
        <v>10.5</v>
      </c>
      <c r="D13" s="19">
        <f t="shared" si="4"/>
        <v>21</v>
      </c>
      <c r="E13" s="19">
        <f t="shared" si="4"/>
        <v>21</v>
      </c>
      <c r="F13" s="19">
        <f t="shared" si="4"/>
        <v>21</v>
      </c>
      <c r="G13" s="19">
        <f t="shared" si="4"/>
        <v>12</v>
      </c>
      <c r="H13" s="19">
        <f t="shared" si="4"/>
        <v>20</v>
      </c>
      <c r="I13" s="19">
        <f>I9-I10</f>
        <v>13.5</v>
      </c>
      <c r="J13" s="19">
        <v>9</v>
      </c>
      <c r="K13" s="25">
        <f t="shared" si="4"/>
        <v>66</v>
      </c>
      <c r="L13" s="19">
        <f t="shared" si="4"/>
        <v>30</v>
      </c>
      <c r="M13" s="19">
        <f t="shared" si="4"/>
        <v>49</v>
      </c>
      <c r="N13" s="19">
        <f t="shared" si="4"/>
        <v>56</v>
      </c>
      <c r="O13" s="19">
        <f t="shared" si="4"/>
        <v>8</v>
      </c>
      <c r="P13" s="19">
        <f>SUM(B13:O13)</f>
        <v>360.5</v>
      </c>
    </row>
    <row r="14" spans="1:16" ht="33.75" customHeight="1">
      <c r="A14" s="29" t="s">
        <v>41</v>
      </c>
      <c r="B14" s="26">
        <f>B13*0.7</f>
        <v>16.45</v>
      </c>
      <c r="C14" s="26">
        <f aca="true" t="shared" si="5" ref="C14:O14">C13*0.7</f>
        <v>7.35</v>
      </c>
      <c r="D14" s="26">
        <f t="shared" si="5"/>
        <v>14.7</v>
      </c>
      <c r="E14" s="26">
        <f t="shared" si="5"/>
        <v>14.7</v>
      </c>
      <c r="F14" s="26">
        <f t="shared" si="5"/>
        <v>14.7</v>
      </c>
      <c r="G14" s="26">
        <f t="shared" si="5"/>
        <v>8.399999999999999</v>
      </c>
      <c r="H14" s="26">
        <f t="shared" si="5"/>
        <v>14</v>
      </c>
      <c r="I14" s="26">
        <f>I13*0.7</f>
        <v>9.45</v>
      </c>
      <c r="J14" s="26">
        <v>5</v>
      </c>
      <c r="K14" s="27">
        <f t="shared" si="5"/>
        <v>46.199999999999996</v>
      </c>
      <c r="L14" s="26">
        <f t="shared" si="5"/>
        <v>21</v>
      </c>
      <c r="M14" s="26">
        <f t="shared" si="5"/>
        <v>34.3</v>
      </c>
      <c r="N14" s="26">
        <f t="shared" si="5"/>
        <v>39.199999999999996</v>
      </c>
      <c r="O14" s="26">
        <f t="shared" si="5"/>
        <v>5.6</v>
      </c>
      <c r="P14" s="26">
        <f>SUM(B14:O14)</f>
        <v>251.04999999999998</v>
      </c>
    </row>
  </sheetData>
  <sheetProtection/>
  <mergeCells count="4">
    <mergeCell ref="A1:P1"/>
    <mergeCell ref="A2:A3"/>
    <mergeCell ref="B2:J2"/>
    <mergeCell ref="K2:O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2020-10-16T02:26:17Z</dcterms:modified>
  <cp:category/>
  <cp:version/>
  <cp:contentType/>
  <cp:contentStatus/>
</cp:coreProperties>
</file>